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7310" windowHeight="5325"/>
  </bookViews>
  <sheets>
    <sheet name="見積書" sheetId="1" r:id="rId1"/>
    <sheet name="商品マスター" sheetId="2" r:id="rId2"/>
  </sheets>
  <definedNames>
    <definedName name="マスター">商品マスター!$B$2:$D$10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8" i="1"/>
  <c r="C9" i="1"/>
  <c r="C10" i="1"/>
  <c r="C11" i="1"/>
  <c r="C12" i="1"/>
  <c r="C13" i="1"/>
  <c r="C8" i="1"/>
  <c r="B8" i="1"/>
  <c r="B12" i="1"/>
  <c r="B13" i="1"/>
  <c r="B9" i="1"/>
  <c r="B10" i="1"/>
  <c r="B11" i="1"/>
  <c r="E14" i="1" l="1"/>
  <c r="E15" i="1" s="1"/>
  <c r="E16" i="1" s="1"/>
</calcChain>
</file>

<file path=xl/sharedStrings.xml><?xml version="1.0" encoding="utf-8"?>
<sst xmlns="http://schemas.openxmlformats.org/spreadsheetml/2006/main" count="24" uniqueCount="24">
  <si>
    <t>見積書</t>
    <rPh sb="0" eb="3">
      <t>ミツモリショ</t>
    </rPh>
    <phoneticPr fontId="4"/>
  </si>
  <si>
    <t>御引合せの件、下記のとおり御見積申し上げます。</t>
    <rPh sb="0" eb="3">
      <t>オヒキアワ</t>
    </rPh>
    <rPh sb="5" eb="6">
      <t>ケン</t>
    </rPh>
    <rPh sb="7" eb="9">
      <t>カキ</t>
    </rPh>
    <rPh sb="13" eb="16">
      <t>オミツモリ</t>
    </rPh>
    <rPh sb="16" eb="17">
      <t>モウ</t>
    </rPh>
    <rPh sb="18" eb="19">
      <t>ア</t>
    </rPh>
    <phoneticPr fontId="4"/>
  </si>
  <si>
    <t>コード</t>
    <phoneticPr fontId="4"/>
  </si>
  <si>
    <t>商品名</t>
    <rPh sb="0" eb="2">
      <t>ショウヒン</t>
    </rPh>
    <rPh sb="2" eb="3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</si>
  <si>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</si>
  <si>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</si>
  <si>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</si>
  <si>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小　計</t>
    <rPh sb="0" eb="1">
      <t>ショウ</t>
    </rPh>
    <rPh sb="2" eb="3">
      <t>ケイ</t>
    </rPh>
    <phoneticPr fontId="4"/>
  </si>
  <si>
    <t>消費税（5%）</t>
    <rPh sb="0" eb="3">
      <t>ショウヒゼイ</t>
    </rPh>
    <phoneticPr fontId="4"/>
  </si>
  <si>
    <t>合　計</t>
    <rPh sb="0" eb="1">
      <t>ゴウ</t>
    </rPh>
    <rPh sb="2" eb="3">
      <t>ケイ</t>
    </rPh>
    <phoneticPr fontId="4"/>
  </si>
  <si>
    <t>御中</t>
    <rPh sb="0" eb="2">
      <t>オンチュウ</t>
    </rPh>
    <phoneticPr fontId="2"/>
  </si>
  <si>
    <t>株式会社ここだね</t>
    <rPh sb="0" eb="2">
      <t>カブシキ</t>
    </rPh>
    <rPh sb="2" eb="4">
      <t>カイシャ</t>
    </rPh>
    <phoneticPr fontId="4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</si>
  <si>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</si>
  <si>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</si>
  <si>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ピクサデスク（両袖）</t>
    <rPh sb="7" eb="8">
      <t>リョウ</t>
    </rPh>
    <rPh sb="8" eb="9">
      <t>ソデ</t>
    </rPh>
    <phoneticPr fontId="2"/>
  </si>
  <si>
    <t>ピクサデスク（片袖）</t>
    <rPh sb="7" eb="9">
      <t>カタソデ</t>
    </rPh>
    <phoneticPr fontId="2"/>
  </si>
  <si>
    <t>ピクサデスク平机</t>
    <rPh sb="6" eb="8">
      <t>ヒラヅクエ</t>
    </rPh>
    <phoneticPr fontId="2"/>
  </si>
  <si>
    <t>マネージメントデスク</t>
    <phoneticPr fontId="2"/>
  </si>
  <si>
    <t>マネージメント書棚</t>
    <rPh sb="7" eb="9">
      <t>ショダナ</t>
    </rPh>
    <phoneticPr fontId="2"/>
  </si>
  <si>
    <t>OAチェアタイプA</t>
    <phoneticPr fontId="2"/>
  </si>
  <si>
    <t>OAチェアタイプT</t>
    <phoneticPr fontId="2"/>
  </si>
  <si>
    <t>メディックスチェア</t>
    <phoneticPr fontId="2"/>
  </si>
  <si>
    <t>コード</t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</si>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</sst>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38" fontId="6" fillId="0" borderId="1" xfId="1" applyFont="1" applyFill="1" applyBorder="1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7" fillId="3" borderId="1" xfId="0" applyFont="1" applyFill="1" applyBorder="1">
      <alignment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7"/>
  <sheetViews>
    <sheetView tabSelected="1" workbookViewId="0">
      <selection activeCell="B2" sqref="B2"/>
    </sheetView>
  </sheetViews>
  <sheetFormatPr defaultRowHeight="13.5"/>
  <cols>
    <col min="1" max="1" width="6.25" customWidth="1"/>
    <col min="2" max="2" width="22.25" customWidth="1"/>
    <col min="3" max="3" width="12.375" customWidth="1"/>
    <col min="4" max="4" width="10.125" customWidth="1"/>
    <col min="5" max="5" width="16.5" customWidth="1"/>
  </cols>
  <sheetData>
    <row r="1" spans="1:7" ht="17.25">
      <c r="A1" s="15" t="s">
        <v>0</v>
      </c>
      <c r="B1" s="15"/>
      <c r="C1" s="15"/>
      <c r="D1" s="15"/>
      <c r="E1" s="15"/>
    </row>
    <row r="2" spans="1:7" ht="14.25">
      <c r="A2" s="2" t="s">
        <v>23</v>
      </c>
      <c r="B2" s="2">
        <v>20130021</v>
      </c>
      <c r="C2" s="2"/>
      <c r="D2" s="9">
        <v>41544</v>
      </c>
      <c r="E2" s="9"/>
      <c r="F2" s="1"/>
      <c r="G2" s="1"/>
    </row>
    <row r="3" spans="1:7" ht="14.25">
      <c r="A3" s="2"/>
      <c r="B3" s="2"/>
      <c r="C3" s="2" t="s">
        <v>10</v>
      </c>
      <c r="D3" s="2"/>
      <c r="E3" s="2"/>
    </row>
    <row r="4" spans="1:7" ht="14.25">
      <c r="A4" s="2"/>
      <c r="B4" s="2"/>
      <c r="C4" s="2"/>
      <c r="D4" s="2"/>
      <c r="E4" s="8" t="s">
        <v>11</v>
      </c>
    </row>
    <row r="5" spans="1:7" ht="14.25">
      <c r="A5" s="7" t="s">
        <v>1</v>
      </c>
      <c r="B5" s="2"/>
      <c r="C5" s="2"/>
      <c r="D5" s="2"/>
      <c r="E5" s="2"/>
    </row>
    <row r="6" spans="1:7" ht="14.25">
      <c r="A6" s="2"/>
      <c r="B6" s="2"/>
      <c r="C6" s="2"/>
      <c r="D6" s="2"/>
      <c r="E6" s="2"/>
    </row>
    <row r="7" spans="1:7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</row>
    <row r="8" spans="1:7">
      <c r="A8" s="3">
        <v>101</v>
      </c>
      <c r="B8" s="4" t="str">
        <f>IF(A8="","",VLOOKUP(A8,マスター,2,0))</f>
        <v>ピクサデスク（片袖）</v>
      </c>
      <c r="C8" s="4">
        <f>IF(B8="","",VLOOKUP(A8,マスター,3,0))</f>
        <v>27100</v>
      </c>
      <c r="D8" s="5">
        <v>2</v>
      </c>
      <c r="E8" s="5">
        <f>IF(D8="","",C8*D8)</f>
        <v>54200</v>
      </c>
    </row>
    <row r="9" spans="1:7">
      <c r="A9" s="3">
        <v>102</v>
      </c>
      <c r="B9" s="4" t="str">
        <f>IF(A9="","",VLOOKUP(A9,マスター,2,0))</f>
        <v>ピクサデスク（両袖）</v>
      </c>
      <c r="C9" s="4">
        <f>IF(B9="","",VLOOKUP(A9,マスター,3,0))</f>
        <v>49200</v>
      </c>
      <c r="D9" s="5">
        <v>1</v>
      </c>
      <c r="E9" s="5">
        <f t="shared" ref="E9:E13" si="0">IF(D9="","",C9*D9)</f>
        <v>49200</v>
      </c>
    </row>
    <row r="10" spans="1:7">
      <c r="A10" s="3">
        <v>103</v>
      </c>
      <c r="B10" s="4" t="str">
        <f>IF(A10="","",VLOOKUP(A10,マスター,2,0))</f>
        <v>ピクサデスク平机</v>
      </c>
      <c r="C10" s="4">
        <f>IF(B10="","",VLOOKUP(A10,マスター,3,0))</f>
        <v>17800</v>
      </c>
      <c r="D10" s="5">
        <v>2</v>
      </c>
      <c r="E10" s="5">
        <f t="shared" si="0"/>
        <v>35600</v>
      </c>
    </row>
    <row r="11" spans="1:7">
      <c r="A11" s="3">
        <v>201</v>
      </c>
      <c r="B11" s="4" t="str">
        <f>IF(A11="","",VLOOKUP(A11,マスター,2,0))</f>
        <v>メディックスチェア</v>
      </c>
      <c r="C11" s="4">
        <f>IF(B11="","",VLOOKUP(A11,マスター,3,0))</f>
        <v>11900</v>
      </c>
      <c r="D11" s="5">
        <v>4</v>
      </c>
      <c r="E11" s="5">
        <f t="shared" si="0"/>
        <v>47600</v>
      </c>
    </row>
    <row r="12" spans="1:7">
      <c r="A12" s="3"/>
      <c r="B12" s="4" t="str">
        <f>IF(A12="","",VLOOKUP(A12,マスター,2,0))</f>
        <v/>
      </c>
      <c r="C12" s="4" t="str">
        <f>IF(B12="","",VLOOKUP(A12,マスター,3,0))</f>
        <v/>
      </c>
      <c r="D12" s="5"/>
      <c r="E12" s="5" t="str">
        <f t="shared" si="0"/>
        <v/>
      </c>
    </row>
    <row r="13" spans="1:7">
      <c r="A13" s="3"/>
      <c r="B13" s="4" t="str">
        <f>IF(A13="","",VLOOKUP(A13,マスター,2,0))</f>
        <v/>
      </c>
      <c r="C13" s="4" t="str">
        <f>IF(B13="","",VLOOKUP(A13,マスター,3,0))</f>
        <v/>
      </c>
      <c r="D13" s="5"/>
      <c r="E13" s="5" t="str">
        <f t="shared" si="0"/>
        <v/>
      </c>
    </row>
    <row r="14" spans="1:7">
      <c r="A14" s="6"/>
      <c r="B14" s="6"/>
      <c r="C14" s="10" t="s">
        <v>7</v>
      </c>
      <c r="D14" s="10"/>
      <c r="E14" s="5">
        <f>SUM(E8:E13)</f>
        <v>186600</v>
      </c>
    </row>
    <row r="15" spans="1:7">
      <c r="A15" s="6"/>
      <c r="B15" s="6"/>
      <c r="C15" s="10" t="s">
        <v>8</v>
      </c>
      <c r="D15" s="10"/>
      <c r="E15" s="5">
        <f>E14*0.05</f>
        <v>9330</v>
      </c>
    </row>
    <row r="16" spans="1:7">
      <c r="A16" s="6"/>
      <c r="B16" s="6"/>
      <c r="C16" s="10" t="s">
        <v>9</v>
      </c>
      <c r="D16" s="10"/>
      <c r="E16" s="5">
        <f>SUM(E14:E15)</f>
        <v>195930</v>
      </c>
    </row>
    <row r="17" spans="1:5" ht="14.25">
      <c r="A17" s="2"/>
      <c r="B17" s="2"/>
      <c r="C17" s="2"/>
      <c r="D17" s="2"/>
      <c r="E17" s="2"/>
    </row>
  </sheetData>
  <mergeCells count="5">
    <mergeCell ref="A1:E1"/>
    <mergeCell ref="D2:E2"/>
    <mergeCell ref="C14:D14"/>
    <mergeCell ref="C15:D15"/>
    <mergeCell ref="C16:D16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0"/>
  <sheetViews>
    <sheetView workbookViewId="0">
      <selection activeCell="D32" sqref="D32"/>
    </sheetView>
  </sheetViews>
  <sheetFormatPr defaultRowHeight="13.5"/>
  <cols>
    <col min="3" max="3" width="17.625" customWidth="1"/>
  </cols>
  <sheetData>
    <row r="2" spans="2:4">
      <c r="B2" s="14" t="s">
        <v>22</v>
      </c>
      <c r="C2" s="11" t="s">
        <v>12</v>
      </c>
      <c r="D2" s="11" t="s">
        <v>13</v>
      </c>
    </row>
    <row r="3" spans="2:4">
      <c r="B3" s="12">
        <v>101</v>
      </c>
      <c r="C3" s="12" t="s">
        <v>15</v>
      </c>
      <c r="D3" s="13">
        <v>27100</v>
      </c>
    </row>
    <row r="4" spans="2:4">
      <c r="B4" s="12">
        <v>102</v>
      </c>
      <c r="C4" s="12" t="s">
        <v>14</v>
      </c>
      <c r="D4" s="13">
        <v>49200</v>
      </c>
    </row>
    <row r="5" spans="2:4">
      <c r="B5" s="12">
        <v>103</v>
      </c>
      <c r="C5" s="12" t="s">
        <v>16</v>
      </c>
      <c r="D5" s="13">
        <v>17800</v>
      </c>
    </row>
    <row r="6" spans="2:4">
      <c r="B6" s="12">
        <v>104</v>
      </c>
      <c r="C6" s="12" t="s">
        <v>17</v>
      </c>
      <c r="D6" s="13">
        <v>118000</v>
      </c>
    </row>
    <row r="7" spans="2:4">
      <c r="B7" s="12">
        <v>105</v>
      </c>
      <c r="C7" s="12" t="s">
        <v>18</v>
      </c>
      <c r="D7" s="13">
        <v>79400</v>
      </c>
    </row>
    <row r="8" spans="2:4">
      <c r="B8" s="12">
        <v>201</v>
      </c>
      <c r="C8" s="12" t="s">
        <v>21</v>
      </c>
      <c r="D8" s="13">
        <v>11900</v>
      </c>
    </row>
    <row r="9" spans="2:4">
      <c r="B9" s="12">
        <v>202</v>
      </c>
      <c r="C9" s="12" t="s">
        <v>19</v>
      </c>
      <c r="D9" s="13">
        <v>16800</v>
      </c>
    </row>
    <row r="10" spans="2:4">
      <c r="B10" s="12">
        <v>203</v>
      </c>
      <c r="C10" s="12" t="s">
        <v>20</v>
      </c>
      <c r="D10" s="13">
        <v>55800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見積書</vt:lpstr>
      <vt:lpstr>商品マスター</vt:lpstr>
      <vt:lpstr>マスター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2013-09-27T07:04:13Z</dcterms:created>
  <dcterms:modified xsi:type="dcterms:W3CDTF">2013-09-30T08:37:49Z</dcterms:modified>
</cp:coreProperties>
</file>